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T:\Kollektiv trafik\Kollektiv trafik\TS506 Tilskudsadm\224 Pulje til grønne busser\"/>
    </mc:Choice>
  </mc:AlternateContent>
  <xr:revisionPtr revIDLastSave="0" documentId="13_ncr:1_{1AAF5F6E-AB92-4CE2-992E-7CB7699E9253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H22" i="1"/>
  <c r="K20" i="1"/>
  <c r="H20" i="1"/>
  <c r="G12" i="1" l="1"/>
  <c r="G16" i="1" s="1"/>
  <c r="G22" i="1" s="1"/>
  <c r="J24" i="1" l="1"/>
  <c r="G24" i="1"/>
  <c r="G26" i="1" s="1"/>
  <c r="J12" i="1" l="1"/>
  <c r="J16" i="1" s="1"/>
  <c r="J22" i="1" l="1"/>
  <c r="J26" i="1" l="1"/>
  <c r="G28" i="1" s="1"/>
  <c r="G32" i="1" s="1"/>
</calcChain>
</file>

<file path=xl/sharedStrings.xml><?xml version="1.0" encoding="utf-8"?>
<sst xmlns="http://schemas.openxmlformats.org/spreadsheetml/2006/main" count="72" uniqueCount="47">
  <si>
    <t>Beregning af CO2-reduktion:</t>
  </si>
  <si>
    <t>km/år</t>
  </si>
  <si>
    <t xml:space="preserve">Tomkørsel i % </t>
  </si>
  <si>
    <t>%</t>
  </si>
  <si>
    <t>Årskørsel inkl. tomkørsel</t>
  </si>
  <si>
    <t>Projektlængde:</t>
  </si>
  <si>
    <t>år</t>
  </si>
  <si>
    <t>Kørsel over hele projektlængden:</t>
  </si>
  <si>
    <t>km</t>
  </si>
  <si>
    <t>Brændstofforbrug, hele projektperioden:</t>
  </si>
  <si>
    <t>KgCO2e</t>
  </si>
  <si>
    <t>Diverse brændstoftypers klimapåvirkning:</t>
  </si>
  <si>
    <t>(Kilde: Notat fra Teknologisk Institut, sendt til Movia 13. august 2018 (Kim Winther)</t>
  </si>
  <si>
    <t>kgCO2e</t>
  </si>
  <si>
    <t>Benzin</t>
  </si>
  <si>
    <t>I alt klimapåvirkning, hele projektperioden:</t>
  </si>
  <si>
    <t>Ønsket tilskud, jf. ansøgning:</t>
  </si>
  <si>
    <t xml:space="preserve">kr. </t>
  </si>
  <si>
    <t>CO2-reduktion pr. tilskudskrone:</t>
  </si>
  <si>
    <t>kg/kr.</t>
  </si>
  <si>
    <t>I de gule celler indarbejdes data fra TiD's "tilskudsmodel":</t>
  </si>
  <si>
    <t>Naturgas (x 1000 liter)</t>
  </si>
  <si>
    <t>(Sat til 12% som standard i "tilskudsmodellen" for landevejsbusser)</t>
  </si>
  <si>
    <t>Brændstofforbrug, fremdrift</t>
  </si>
  <si>
    <t>(Hentes automatisk i værdierne i boksen herunder)</t>
  </si>
  <si>
    <t>(Vælges i cellens rullemenu)</t>
  </si>
  <si>
    <t>Biodiesel iht. VE-direktivet</t>
  </si>
  <si>
    <t>HVO iht. VE-direktivet</t>
  </si>
  <si>
    <t>GTL</t>
  </si>
  <si>
    <t>Biogas (x1000 liter)</t>
  </si>
  <si>
    <t>Brint (x1000 liter)</t>
  </si>
  <si>
    <t>Biometanol</t>
  </si>
  <si>
    <t>Bioethanol iht. VE-direktivet</t>
  </si>
  <si>
    <t>Neste NexBtl HVO</t>
  </si>
  <si>
    <t>Perstorp Verdis Polaris Flora</t>
  </si>
  <si>
    <t>LPG</t>
  </si>
  <si>
    <t>El</t>
  </si>
  <si>
    <t>Fremgår ikke af TI's notat</t>
  </si>
  <si>
    <t>Referenceløsning</t>
  </si>
  <si>
    <t>Projektløsning</t>
  </si>
  <si>
    <t>Årskørsel:</t>
  </si>
  <si>
    <t>Drivmiddel:</t>
  </si>
  <si>
    <t>I alt reduceret klimapåvirkning, hele projektperioden:</t>
  </si>
  <si>
    <t>(Sat til 3,7 liter/km som standard for diesel i "tilskudsmodellen" for landevejsbusser)</t>
  </si>
  <si>
    <t>Klimapåvirkning pr. liter/kWh</t>
  </si>
  <si>
    <t>(Udgangspunktet for beregningerne er "Tank-to-wheels"-princippet.)</t>
  </si>
  <si>
    <t>Diesel B7 (alm. diesel/biodiesel)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</si>
</sst>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_ * #,##0_ ;_ * \-#,##0_ ;_ * &quot;-&quot;?_ ;_ @_ "/>
    <numFmt numFmtId="168" formatCode="0.0000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2" borderId="1" xfId="0" applyFill="1" applyBorder="1"/>
    <xf numFmtId="165" fontId="0" fillId="2" borderId="1" xfId="1" applyNumberFormat="1" applyFont="1" applyFill="1" applyBorder="1"/>
    <xf numFmtId="166" fontId="0" fillId="2" borderId="1" xfId="0" applyNumberFormat="1" applyFill="1" applyBorder="1"/>
    <xf numFmtId="165" fontId="0" fillId="0" borderId="1" xfId="1" applyNumberFormat="1" applyFont="1" applyBorder="1"/>
    <xf numFmtId="165" fontId="0" fillId="0" borderId="1" xfId="0" applyNumberFormat="1" applyBorder="1"/>
    <xf numFmtId="167" fontId="0" fillId="0" borderId="1" xfId="0" applyNumberFormat="1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0" xfId="0" applyBorder="1"/>
    <xf numFmtId="0" fontId="0" fillId="0" borderId="6" xfId="0" applyBorder="1"/>
    <xf numFmtId="0" fontId="0" fillId="0" borderId="9" xfId="0" applyBorder="1"/>
    <xf numFmtId="168" fontId="0" fillId="3" borderId="1" xfId="0" applyNumberFormat="1" applyFill="1" applyBorder="1"/>
    <xf numFmtId="0" fontId="0" fillId="4" borderId="1" xfId="0" applyFill="1" applyBorder="1"/>
    <xf numFmtId="0" fontId="0" fillId="4" borderId="0" xfId="0" applyFill="1" applyBorder="1"/>
    <xf numFmtId="0" fontId="0" fillId="4" borderId="8" xfId="0" applyFill="1" applyBorder="1"/>
    <xf numFmtId="0" fontId="0" fillId="0" borderId="1" xfId="0" applyFill="1" applyBorder="1"/>
    <xf numFmtId="0" fontId="0" fillId="4" borderId="5" xfId="0" applyFill="1" applyBorder="1"/>
    <xf numFmtId="0" fontId="0" fillId="4" borderId="7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2" fontId="0" fillId="4" borderId="0" xfId="0" applyNumberFormat="1" applyFill="1" applyBorder="1"/>
    <xf numFmtId="2" fontId="0" fillId="4" borderId="8" xfId="0" applyNumberFormat="1" applyFill="1" applyBorder="1"/>
    <xf numFmtId="2" fontId="0" fillId="0" borderId="1" xfId="0" applyNumberFormat="1" applyFill="1" applyBorder="1"/>
    <xf numFmtId="0" fontId="4" fillId="0" borderId="0" xfId="0" applyFont="1"/>
    <xf numFmtId="2" fontId="0" fillId="2" borderId="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2" fontId="0" fillId="4" borderId="11" xfId="0" applyNumberFormat="1" applyFill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3"/>
  <sheetViews>
    <sheetView tabSelected="1" workbookViewId="0"/>
  </sheetViews>
  <sheetFormatPr defaultRowHeight="13.5" x14ac:dyDescent="0.3"/>
  <cols>
    <col min="1" max="1" width="5.53515625" customWidth="1"/>
    <col min="2" max="2" width="4.07421875" customWidth="1"/>
    <col min="3" max="3" width="8.23046875" customWidth="1"/>
    <col min="4" max="4" width="17.921875" customWidth="1"/>
    <col min="6" max="6" width="18.61328125" customWidth="1"/>
    <col min="7" max="7" width="16.61328125" customWidth="1"/>
    <col min="9" max="9" width="5.53515625" customWidth="1"/>
    <col min="10" max="10" width="18.61328125" customWidth="1"/>
    <col min="11" max="11" width="14.3828125" customWidth="1"/>
  </cols>
  <sheetData>
    <row r="2" spans="2:12" ht="17.5" x14ac:dyDescent="0.35">
      <c r="B2" s="1" t="s">
        <v>0</v>
      </c>
    </row>
    <row r="4" spans="2:12" x14ac:dyDescent="0.3">
      <c r="B4" t="s">
        <v>45</v>
      </c>
    </row>
    <row r="6" spans="2:12" x14ac:dyDescent="0.3">
      <c r="B6" t="s">
        <v>20</v>
      </c>
      <c r="C6" s="8"/>
      <c r="G6" s="29" t="s">
        <v>39</v>
      </c>
      <c r="J6" s="29" t="s">
        <v>38</v>
      </c>
    </row>
    <row r="7" spans="2:12" ht="14" thickBot="1" x14ac:dyDescent="0.35"/>
    <row r="8" spans="2:12" ht="14" thickBot="1" x14ac:dyDescent="0.35">
      <c r="B8" t="s">
        <v>40</v>
      </c>
      <c r="G8" s="3">
        <v>1343193</v>
      </c>
      <c r="H8" t="s">
        <v>1</v>
      </c>
      <c r="J8" s="3">
        <v>1343193</v>
      </c>
      <c r="K8" t="s">
        <v>1</v>
      </c>
    </row>
    <row r="9" spans="2:12" ht="14" thickBot="1" x14ac:dyDescent="0.35"/>
    <row r="10" spans="2:12" ht="14" thickBot="1" x14ac:dyDescent="0.35">
      <c r="B10" t="s">
        <v>2</v>
      </c>
      <c r="G10" s="4">
        <v>12</v>
      </c>
      <c r="H10" t="s">
        <v>3</v>
      </c>
      <c r="J10" s="4">
        <v>12</v>
      </c>
      <c r="K10" t="s">
        <v>3</v>
      </c>
      <c r="L10" t="s">
        <v>22</v>
      </c>
    </row>
    <row r="11" spans="2:12" ht="14" thickBot="1" x14ac:dyDescent="0.35"/>
    <row r="12" spans="2:12" ht="14" thickBot="1" x14ac:dyDescent="0.35">
      <c r="B12" t="s">
        <v>4</v>
      </c>
      <c r="G12" s="5">
        <f>G8*(1+(G10/100))</f>
        <v>1504376.1600000001</v>
      </c>
      <c r="H12" t="s">
        <v>1</v>
      </c>
      <c r="J12" s="5">
        <f>J8*(1+(J10/100))</f>
        <v>1504376.1600000001</v>
      </c>
      <c r="K12" t="s">
        <v>1</v>
      </c>
    </row>
    <row r="13" spans="2:12" ht="14" thickBot="1" x14ac:dyDescent="0.35"/>
    <row r="14" spans="2:12" ht="14" thickBot="1" x14ac:dyDescent="0.35">
      <c r="B14" t="s">
        <v>5</v>
      </c>
      <c r="G14" s="2">
        <v>12</v>
      </c>
      <c r="H14" t="s">
        <v>6</v>
      </c>
      <c r="J14" s="2">
        <v>12</v>
      </c>
      <c r="K14" t="s">
        <v>6</v>
      </c>
    </row>
    <row r="15" spans="2:12" ht="14" thickBot="1" x14ac:dyDescent="0.35"/>
    <row r="16" spans="2:12" ht="14" thickBot="1" x14ac:dyDescent="0.35">
      <c r="B16" t="s">
        <v>7</v>
      </c>
      <c r="G16" s="6">
        <f>G12*G14</f>
        <v>18052513.920000002</v>
      </c>
      <c r="H16" t="s">
        <v>8</v>
      </c>
      <c r="J16" s="6">
        <f>J12*J14</f>
        <v>18052513.920000002</v>
      </c>
      <c r="K16" t="s">
        <v>8</v>
      </c>
    </row>
    <row r="17" spans="2:12" ht="14" thickBot="1" x14ac:dyDescent="0.35"/>
    <row r="18" spans="2:12" ht="14" thickBot="1" x14ac:dyDescent="0.35">
      <c r="B18" t="s">
        <v>41</v>
      </c>
      <c r="G18" s="17" t="s">
        <v>36</v>
      </c>
      <c r="J18" s="17" t="s">
        <v>46</v>
      </c>
      <c r="L18" t="s">
        <v>25</v>
      </c>
    </row>
    <row r="19" spans="2:12" ht="14" thickBot="1" x14ac:dyDescent="0.35"/>
    <row r="20" spans="2:12" ht="14" thickBot="1" x14ac:dyDescent="0.35">
      <c r="B20" t="s">
        <v>23</v>
      </c>
      <c r="G20" s="30">
        <v>1.32</v>
      </c>
      <c r="H20" t="str">
        <f>IF(G18="El","km pr. kWh","km pr. liter")</f>
        <v>km pr. kWh</v>
      </c>
      <c r="J20" s="30">
        <v>3.7</v>
      </c>
      <c r="K20" t="str">
        <f>IF(J18="El","km pr. kWh","km pr. liter")</f>
        <v>km pr. liter</v>
      </c>
      <c r="L20" t="s">
        <v>43</v>
      </c>
    </row>
    <row r="21" spans="2:12" ht="14" thickBot="1" x14ac:dyDescent="0.35"/>
    <row r="22" spans="2:12" ht="14" thickBot="1" x14ac:dyDescent="0.35">
      <c r="B22" t="s">
        <v>9</v>
      </c>
      <c r="G22" s="7">
        <f>G16/G20</f>
        <v>13676146.90909091</v>
      </c>
      <c r="H22" t="str">
        <f>IF(G18="El","kWh","liter")</f>
        <v>kWh</v>
      </c>
      <c r="J22" s="7">
        <f>J16/J20</f>
        <v>4879057.8162162164</v>
      </c>
      <c r="K22" t="str">
        <f>IF(J18="El","kWh","liter")</f>
        <v>liter</v>
      </c>
    </row>
    <row r="23" spans="2:12" ht="14" thickBot="1" x14ac:dyDescent="0.35"/>
    <row r="24" spans="2:12" ht="14" thickBot="1" x14ac:dyDescent="0.35">
      <c r="B24" t="s">
        <v>44</v>
      </c>
      <c r="G24" s="28">
        <f>VLOOKUP(G18,B40:F53,5,FALSE)</f>
        <v>0</v>
      </c>
      <c r="H24" t="s">
        <v>10</v>
      </c>
      <c r="J24" s="20">
        <f>VLOOKUP(J18,B40:F53,5,FALSE)</f>
        <v>2.44</v>
      </c>
      <c r="K24" t="s">
        <v>10</v>
      </c>
      <c r="L24" t="s">
        <v>24</v>
      </c>
    </row>
    <row r="25" spans="2:12" ht="14" thickBot="1" x14ac:dyDescent="0.35"/>
    <row r="26" spans="2:12" ht="14" thickBot="1" x14ac:dyDescent="0.35">
      <c r="B26" t="s">
        <v>15</v>
      </c>
      <c r="G26" s="28">
        <f>G22*G24</f>
        <v>0</v>
      </c>
      <c r="H26" t="s">
        <v>10</v>
      </c>
      <c r="J26" s="7">
        <f>J22*J24</f>
        <v>11904901.071567567</v>
      </c>
      <c r="K26" t="s">
        <v>10</v>
      </c>
    </row>
    <row r="27" spans="2:12" ht="14" thickBot="1" x14ac:dyDescent="0.35"/>
    <row r="28" spans="2:12" ht="14" thickBot="1" x14ac:dyDescent="0.35">
      <c r="B28" t="s">
        <v>42</v>
      </c>
      <c r="G28" s="7">
        <f>J26-G26</f>
        <v>11904901.071567567</v>
      </c>
      <c r="H28" t="s">
        <v>10</v>
      </c>
    </row>
    <row r="29" spans="2:12" ht="14" thickBot="1" x14ac:dyDescent="0.35"/>
    <row r="30" spans="2:12" ht="14" thickBot="1" x14ac:dyDescent="0.35">
      <c r="B30" t="s">
        <v>16</v>
      </c>
      <c r="G30" s="3">
        <v>28537425</v>
      </c>
      <c r="H30" t="s">
        <v>17</v>
      </c>
    </row>
    <row r="31" spans="2:12" ht="14" thickBot="1" x14ac:dyDescent="0.35"/>
    <row r="32" spans="2:12" ht="14" thickBot="1" x14ac:dyDescent="0.35">
      <c r="B32" t="s">
        <v>18</v>
      </c>
      <c r="G32" s="16">
        <f>G28/G30</f>
        <v>0.41716801959418437</v>
      </c>
      <c r="H32" t="s">
        <v>19</v>
      </c>
    </row>
    <row r="36" spans="2:7" ht="14" thickBot="1" x14ac:dyDescent="0.35"/>
    <row r="37" spans="2:7" x14ac:dyDescent="0.3">
      <c r="B37" s="9" t="s">
        <v>11</v>
      </c>
      <c r="C37" s="10"/>
      <c r="D37" s="10"/>
      <c r="E37" s="10"/>
      <c r="F37" s="10"/>
      <c r="G37" s="11"/>
    </row>
    <row r="38" spans="2:7" x14ac:dyDescent="0.3">
      <c r="B38" s="12" t="s">
        <v>12</v>
      </c>
      <c r="C38" s="13"/>
      <c r="D38" s="13"/>
      <c r="E38" s="13"/>
      <c r="F38" s="13"/>
      <c r="G38" s="14"/>
    </row>
    <row r="39" spans="2:7" x14ac:dyDescent="0.3">
      <c r="B39" s="23"/>
      <c r="C39" s="24"/>
      <c r="D39" s="24"/>
      <c r="E39" s="24"/>
      <c r="F39" s="24"/>
      <c r="G39" s="25"/>
    </row>
    <row r="40" spans="2:7" x14ac:dyDescent="0.3">
      <c r="B40" s="21" t="s">
        <v>46</v>
      </c>
      <c r="C40" s="18"/>
      <c r="D40" s="18"/>
      <c r="E40" s="18"/>
      <c r="F40" s="18">
        <v>2.44</v>
      </c>
      <c r="G40" s="14" t="s">
        <v>13</v>
      </c>
    </row>
    <row r="41" spans="2:7" x14ac:dyDescent="0.3">
      <c r="B41" s="21" t="s">
        <v>26</v>
      </c>
      <c r="C41" s="18"/>
      <c r="D41" s="18"/>
      <c r="E41" s="18"/>
      <c r="F41" s="26">
        <v>0</v>
      </c>
      <c r="G41" s="14" t="s">
        <v>13</v>
      </c>
    </row>
    <row r="42" spans="2:7" x14ac:dyDescent="0.3">
      <c r="B42" s="21" t="s">
        <v>27</v>
      </c>
      <c r="C42" s="18"/>
      <c r="D42" s="18"/>
      <c r="E42" s="18"/>
      <c r="F42" s="26">
        <v>0</v>
      </c>
      <c r="G42" s="14" t="s">
        <v>13</v>
      </c>
    </row>
    <row r="43" spans="2:7" x14ac:dyDescent="0.3">
      <c r="B43" s="21" t="s">
        <v>28</v>
      </c>
      <c r="C43" s="18"/>
      <c r="D43" s="18"/>
      <c r="E43" s="18"/>
      <c r="F43" s="18">
        <v>2.4300000000000002</v>
      </c>
      <c r="G43" s="14" t="s">
        <v>13</v>
      </c>
    </row>
    <row r="44" spans="2:7" x14ac:dyDescent="0.3">
      <c r="B44" s="21" t="s">
        <v>21</v>
      </c>
      <c r="C44" s="18"/>
      <c r="D44" s="18"/>
      <c r="E44" s="18"/>
      <c r="F44" s="18">
        <v>2.2599999999999998</v>
      </c>
      <c r="G44" s="14" t="s">
        <v>13</v>
      </c>
    </row>
    <row r="45" spans="2:7" x14ac:dyDescent="0.3">
      <c r="B45" s="21" t="s">
        <v>29</v>
      </c>
      <c r="C45" s="18"/>
      <c r="D45" s="18"/>
      <c r="E45" s="18"/>
      <c r="F45" s="26">
        <v>0</v>
      </c>
      <c r="G45" s="14" t="s">
        <v>13</v>
      </c>
    </row>
    <row r="46" spans="2:7" x14ac:dyDescent="0.3">
      <c r="B46" s="21" t="s">
        <v>30</v>
      </c>
      <c r="C46" s="18"/>
      <c r="D46" s="18"/>
      <c r="E46" s="18"/>
      <c r="F46" s="26">
        <v>0</v>
      </c>
      <c r="G46" s="14" t="s">
        <v>13</v>
      </c>
    </row>
    <row r="47" spans="2:7" x14ac:dyDescent="0.3">
      <c r="B47" s="21" t="s">
        <v>31</v>
      </c>
      <c r="C47" s="18"/>
      <c r="D47" s="18"/>
      <c r="E47" s="18"/>
      <c r="F47" s="26">
        <v>0</v>
      </c>
      <c r="G47" s="14" t="s">
        <v>13</v>
      </c>
    </row>
    <row r="48" spans="2:7" x14ac:dyDescent="0.3">
      <c r="B48" s="21" t="s">
        <v>14</v>
      </c>
      <c r="C48" s="18"/>
      <c r="D48" s="18"/>
      <c r="E48" s="18"/>
      <c r="F48" s="18">
        <v>2.36</v>
      </c>
      <c r="G48" s="14" t="s">
        <v>13</v>
      </c>
    </row>
    <row r="49" spans="2:8" x14ac:dyDescent="0.3">
      <c r="B49" s="21" t="s">
        <v>32</v>
      </c>
      <c r="C49" s="18"/>
      <c r="D49" s="18"/>
      <c r="E49" s="18"/>
      <c r="F49" s="26">
        <v>0</v>
      </c>
      <c r="G49" s="14" t="s">
        <v>13</v>
      </c>
    </row>
    <row r="50" spans="2:8" x14ac:dyDescent="0.3">
      <c r="B50" s="21" t="s">
        <v>35</v>
      </c>
      <c r="C50" s="18"/>
      <c r="D50" s="18"/>
      <c r="E50" s="18"/>
      <c r="F50" s="26">
        <v>1.66</v>
      </c>
      <c r="G50" s="14" t="s">
        <v>13</v>
      </c>
    </row>
    <row r="51" spans="2:8" x14ac:dyDescent="0.3">
      <c r="B51" s="21" t="s">
        <v>33</v>
      </c>
      <c r="C51" s="18"/>
      <c r="D51" s="18"/>
      <c r="E51" s="18"/>
      <c r="F51" s="26">
        <v>0</v>
      </c>
      <c r="G51" s="14" t="s">
        <v>13</v>
      </c>
    </row>
    <row r="52" spans="2:8" x14ac:dyDescent="0.3">
      <c r="B52" s="31" t="s">
        <v>34</v>
      </c>
      <c r="C52" s="32"/>
      <c r="D52" s="32"/>
      <c r="E52" s="32"/>
      <c r="F52" s="33">
        <v>0</v>
      </c>
      <c r="G52" s="25" t="s">
        <v>13</v>
      </c>
    </row>
    <row r="53" spans="2:8" ht="14" thickBot="1" x14ac:dyDescent="0.35">
      <c r="B53" s="22" t="s">
        <v>36</v>
      </c>
      <c r="C53" s="19"/>
      <c r="D53" s="19"/>
      <c r="E53" s="19"/>
      <c r="F53" s="27">
        <v>0</v>
      </c>
      <c r="G53" s="15" t="s">
        <v>13</v>
      </c>
      <c r="H53" t="s">
        <v>37</v>
      </c>
    </row>
  </sheetData>
  <dataValidations count="1">
    <dataValidation type="list" allowBlank="1" showInputMessage="1" showErrorMessage="1" sqref="J18 G18" xr:uid="{00000000-0002-0000-0000-000000000000}">
      <formula1>$B$40:$B$53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Trafik- Bygge- og Boligstyrelsen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Vejs Rolskov</dc:creator>
  <cp:lastModifiedBy>Carsten Vejs Rolskov</cp:lastModifiedBy>
  <dcterms:created xsi:type="dcterms:W3CDTF">2020-09-01T10:45:12Z</dcterms:created>
  <dcterms:modified xsi:type="dcterms:W3CDTF">2020-09-15T08:45:25Z</dcterms:modified>
</cp:coreProperties>
</file>